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ours\Budgets\Budget 2025-2026\"/>
    </mc:Choice>
  </mc:AlternateContent>
  <xr:revisionPtr revIDLastSave="0" documentId="8_{0AFE6E1F-186C-441C-B94B-4660E80C8CA3}" xr6:coauthVersionLast="47" xr6:coauthVersionMax="47" xr10:uidLastSave="{00000000-0000-0000-0000-000000000000}"/>
  <bookViews>
    <workbookView xWindow="-108" yWindow="-108" windowWidth="23256" windowHeight="12456" xr2:uid="{0251FD25-09D7-457F-82A7-E31D97C2EE16}"/>
  </bookViews>
  <sheets>
    <sheet name="Sheet1" sheetId="1" r:id="rId1"/>
  </sheets>
  <externalReferences>
    <externalReference r:id="rId2"/>
    <externalReference r:id="rId3"/>
  </externalReferences>
  <definedNames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8" i="1"/>
  <c r="D7" i="1"/>
  <c r="C7" i="1"/>
  <c r="F7" i="1" s="1"/>
  <c r="D6" i="1"/>
  <c r="C6" i="1"/>
  <c r="F6" i="1" s="1"/>
  <c r="D5" i="1"/>
  <c r="C5" i="1"/>
  <c r="F5" i="1" s="1"/>
  <c r="D4" i="1"/>
  <c r="C4" i="1"/>
  <c r="F4" i="1" s="1"/>
  <c r="D3" i="1"/>
  <c r="C3" i="1"/>
  <c r="F3" i="1" s="1"/>
  <c r="B30" i="1"/>
  <c r="E4" i="1" l="1"/>
  <c r="D8" i="1"/>
  <c r="E5" i="1"/>
  <c r="E7" i="1"/>
  <c r="F8" i="1"/>
  <c r="E6" i="1"/>
  <c r="C8" i="1"/>
  <c r="E3" i="1"/>
  <c r="E8" i="1" l="1"/>
</calcChain>
</file>

<file path=xl/sharedStrings.xml><?xml version="1.0" encoding="utf-8"?>
<sst xmlns="http://schemas.openxmlformats.org/spreadsheetml/2006/main" count="30" uniqueCount="25">
  <si>
    <t>Listings</t>
  </si>
  <si>
    <t>Grants &amp; Donations</t>
  </si>
  <si>
    <t>Hall Hire</t>
  </si>
  <si>
    <t>Contingency</t>
  </si>
  <si>
    <t>Projects/reserves</t>
  </si>
  <si>
    <t>Expenditure</t>
  </si>
  <si>
    <t>Estimated cost for EOY</t>
  </si>
  <si>
    <t xml:space="preserve">Reserved contingency </t>
  </si>
  <si>
    <t xml:space="preserve">Reserved for future projects </t>
  </si>
  <si>
    <t>Total funds reserved to the eoy</t>
  </si>
  <si>
    <t>Village Maintenance</t>
  </si>
  <si>
    <t>(includes reserves)</t>
  </si>
  <si>
    <t>Funds allocated to category inc funds from previous year</t>
  </si>
  <si>
    <t>Funds available as the end of Sep 2023</t>
  </si>
  <si>
    <t>West Stour proposed budget 2025-2026</t>
  </si>
  <si>
    <t>Budget 2024-2025</t>
  </si>
  <si>
    <t>Expenditure to 30 Sep 2024</t>
  </si>
  <si>
    <t>Budget Proportion to 30 Sep 2024</t>
  </si>
  <si>
    <t>Adverse/ Favourable to 30 Sep 2024</t>
  </si>
  <si>
    <t>Remaining Budget - Year to March 2025</t>
  </si>
  <si>
    <t>Funds spent to Sep 2024</t>
  </si>
  <si>
    <t>Estimated funds to carry over 2025-26</t>
  </si>
  <si>
    <t>Propsed budget 2025-2026</t>
  </si>
  <si>
    <t xml:space="preserve">Precept for 2024-2025 </t>
  </si>
  <si>
    <t>To increase precept to £2070.00 an increase of £50.00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</si>
</sst>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2" applyNumberFormat="0" applyFill="0" applyAlignment="0" applyProtection="0"/>
  </cellStyleXfs>
  <cellXfs count="19">
    <xf numFmtId="0" fontId="0" fillId="0" borderId="0" xfId="0"/>
    <xf numFmtId="0" fontId="2" fillId="2" borderId="3" xfId="2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0" fillId="0" borderId="0" xfId="0" applyNumberFormat="1"/>
    <xf numFmtId="0" fontId="4" fillId="0" borderId="4" xfId="3" applyBorder="1"/>
    <xf numFmtId="164" fontId="4" fillId="0" borderId="4" xfId="3" applyNumberFormat="1" applyBorder="1"/>
    <xf numFmtId="165" fontId="4" fillId="0" borderId="4" xfId="3" applyNumberFormat="1" applyBorder="1"/>
    <xf numFmtId="0" fontId="4" fillId="0" borderId="0" xfId="3" applyBorder="1"/>
    <xf numFmtId="164" fontId="4" fillId="0" borderId="0" xfId="3" applyNumberFormat="1" applyBorder="1"/>
    <xf numFmtId="44" fontId="0" fillId="0" borderId="0" xfId="1" applyFont="1"/>
    <xf numFmtId="44" fontId="4" fillId="0" borderId="0" xfId="1" applyFont="1"/>
    <xf numFmtId="44" fontId="4" fillId="0" borderId="3" xfId="1" applyFont="1" applyBorder="1"/>
    <xf numFmtId="44" fontId="4" fillId="0" borderId="0" xfId="1" applyFont="1" applyFill="1" applyBorder="1"/>
    <xf numFmtId="44" fontId="4" fillId="0" borderId="0" xfId="0" applyNumberFormat="1" applyFont="1"/>
    <xf numFmtId="44" fontId="5" fillId="0" borderId="0" xfId="1" applyFont="1"/>
    <xf numFmtId="44" fontId="5" fillId="0" borderId="4" xfId="1" applyFont="1" applyBorder="1"/>
    <xf numFmtId="165" fontId="4" fillId="0" borderId="0" xfId="3" applyNumberFormat="1" applyBorder="1"/>
    <xf numFmtId="44" fontId="5" fillId="0" borderId="0" xfId="1" applyFont="1" applyBorder="1"/>
  </cellXfs>
  <cellStyles count="4">
    <cellStyle name="Currency" xfId="1" builtinId="4"/>
    <cellStyle name="Heading 2" xfId="2" builtinId="17"/>
    <cellStyle name="Normal" xfId="0" builtinId="0"/>
    <cellStyle name="Total" xfId="3" builtinId="2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urs/Accounts/Account%202022-2023/Todber%20Ward%20Cash%20book%202022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tours\Accounts\Accounts%202024-2025\West%20Stour%20accounts\West%20Stour%20Cash%20book%202024-2025.xlsx" TargetMode="External"/><Relationship Id="rId1" Type="http://schemas.openxmlformats.org/officeDocument/2006/relationships/externalLinkPath" Target="/Stours/Accounts/Accounts%202024-2025/West%20Stour%20accounts/West%20Stour%20Cash%20book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"/>
      <sheetName val="Sheet2"/>
      <sheetName val="Bank Reconciliation"/>
      <sheetName val="Management Account"/>
      <sheetName val="Budget"/>
      <sheetName val="Sheet1"/>
      <sheetName val="Categories List"/>
      <sheetName val="Parameters"/>
      <sheetName val="Todber Ward Cash book 2022-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>
            <v>45016</v>
          </cell>
        </row>
        <row r="5">
          <cell r="I5">
            <v>45016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nsactions"/>
      <sheetName val="Sheet2"/>
      <sheetName val="Bank Reconciliation"/>
      <sheetName val="Management Account"/>
      <sheetName val="Budget "/>
      <sheetName val="Sheet1"/>
      <sheetName val="Categories List"/>
      <sheetName val="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J5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11E7-E985-46DE-A1B8-B98FC0DBEEEC}">
  <dimension ref="A1:G37"/>
  <sheetViews>
    <sheetView tabSelected="1" topLeftCell="A10" workbookViewId="0">
      <selection activeCell="A31" sqref="A31"/>
    </sheetView>
  </sheetViews>
  <sheetFormatPr defaultRowHeight="14.4" x14ac:dyDescent="0.3"/>
  <cols>
    <col min="1" max="1" width="36.6640625" customWidth="1"/>
    <col min="2" max="2" width="18.44140625" customWidth="1"/>
    <col min="3" max="3" width="12.5546875" customWidth="1"/>
    <col min="4" max="4" width="14.88671875" customWidth="1"/>
    <col min="7" max="7" width="11.44140625" customWidth="1"/>
  </cols>
  <sheetData>
    <row r="1" spans="1:7" x14ac:dyDescent="0.3">
      <c r="A1" s="3" t="s">
        <v>14</v>
      </c>
    </row>
    <row r="2" spans="1:7" ht="42" customHeight="1" x14ac:dyDescent="0.3">
      <c r="A2" s="1" t="s">
        <v>0</v>
      </c>
      <c r="B2" s="2" t="s">
        <v>12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15</v>
      </c>
    </row>
    <row r="3" spans="1:7" x14ac:dyDescent="0.3">
      <c r="A3" s="3" t="s">
        <v>10</v>
      </c>
      <c r="B3" s="4">
        <v>546</v>
      </c>
      <c r="C3" s="4">
        <f>IFERROR(SUMIFS([2]!Table24[Expense Amount],[2]!Table24[PeriodNumber],"&lt;=" &amp; [2]Parameters!$J$5,[2]!Table24[[ ]],$A3),"")</f>
        <v>36</v>
      </c>
      <c r="D3" s="4">
        <f>(B3/12)*[2]Parameters!$J$5</f>
        <v>273</v>
      </c>
      <c r="E3" s="4">
        <f>IFERROR(D3-C3,"")</f>
        <v>237</v>
      </c>
      <c r="F3" s="4">
        <f>IFERROR(B3-C3,"")</f>
        <v>510</v>
      </c>
      <c r="G3" s="15">
        <v>300</v>
      </c>
    </row>
    <row r="4" spans="1:7" x14ac:dyDescent="0.3">
      <c r="A4" s="3" t="s">
        <v>1</v>
      </c>
      <c r="B4" s="4">
        <v>1500</v>
      </c>
      <c r="C4" s="4">
        <f>IFERROR(SUMIFS([2]!Table24[Expense Amount],[2]!Table24[PeriodNumber],"&lt;=" &amp; [2]Parameters!$J$5,[2]!Table24[[ ]],$A4),"")</f>
        <v>0</v>
      </c>
      <c r="D4" s="4">
        <f>(B4/12)*[2]Parameters!$J$5</f>
        <v>750</v>
      </c>
      <c r="E4" s="4">
        <f t="shared" ref="E4:E7" si="0">D4-C4</f>
        <v>750</v>
      </c>
      <c r="F4" s="4">
        <f t="shared" ref="F4:F7" si="1">B4-C4</f>
        <v>1500</v>
      </c>
      <c r="G4" s="15">
        <v>1500</v>
      </c>
    </row>
    <row r="5" spans="1:7" x14ac:dyDescent="0.3">
      <c r="A5" s="3" t="s">
        <v>3</v>
      </c>
      <c r="B5" s="4">
        <v>1400</v>
      </c>
      <c r="C5" s="4">
        <f>IFERROR(SUMIFS([2]!Table24[Expense Amount],[2]!Table24[PeriodNumber],"&lt;=" &amp; [2]Parameters!$J$5,[2]!Table24[[ ]],$A5),"")</f>
        <v>0</v>
      </c>
      <c r="D5" s="4">
        <f>(B5/12)*[2]Parameters!$J$5</f>
        <v>700</v>
      </c>
      <c r="E5" s="4">
        <f>D5-C5</f>
        <v>700</v>
      </c>
      <c r="F5" s="4">
        <f>B5-C5</f>
        <v>1400</v>
      </c>
      <c r="G5" s="15">
        <v>100</v>
      </c>
    </row>
    <row r="6" spans="1:7" x14ac:dyDescent="0.3">
      <c r="A6" s="3" t="s">
        <v>2</v>
      </c>
      <c r="B6" s="4">
        <v>101</v>
      </c>
      <c r="C6" s="4">
        <f>IFERROR(SUMIFS([2]!Table24[Expense Amount],[2]!Table24[PeriodNumber],"&lt;=" &amp; [2]Parameters!$J$5,[2]!Table24[[ ]],$A6),"")</f>
        <v>7</v>
      </c>
      <c r="D6" s="4">
        <f>(B6/12)*[2]Parameters!$J$5</f>
        <v>50.5</v>
      </c>
      <c r="E6" s="4">
        <f>D6-C6</f>
        <v>43.5</v>
      </c>
      <c r="F6" s="4">
        <f>B6-C6</f>
        <v>94</v>
      </c>
      <c r="G6" s="15">
        <v>20</v>
      </c>
    </row>
    <row r="7" spans="1:7" x14ac:dyDescent="0.3">
      <c r="A7" s="3" t="s">
        <v>4</v>
      </c>
      <c r="B7" s="4">
        <v>880</v>
      </c>
      <c r="C7" s="4">
        <f>IFERROR(SUMIFS([2]!Table24[Expense Amount],[2]!Table24[PeriodNumber],"&lt;=" &amp; [2]Parameters!$J$5,[2]!Table24[[ ]],$A7),"")</f>
        <v>0</v>
      </c>
      <c r="D7" s="4">
        <f>(B7/12)*[2]Parameters!$J$5</f>
        <v>440</v>
      </c>
      <c r="E7" s="4">
        <f t="shared" si="0"/>
        <v>440</v>
      </c>
      <c r="F7" s="4">
        <f t="shared" si="1"/>
        <v>880</v>
      </c>
      <c r="G7" s="15">
        <v>100</v>
      </c>
    </row>
    <row r="8" spans="1:7" ht="15" thickBot="1" x14ac:dyDescent="0.35">
      <c r="A8" s="5" t="s">
        <v>5</v>
      </c>
      <c r="B8" s="6">
        <f t="shared" ref="B8:F8" si="2">SUM(B3:B7)</f>
        <v>4427</v>
      </c>
      <c r="C8" s="7">
        <f t="shared" si="2"/>
        <v>43</v>
      </c>
      <c r="D8" s="6">
        <f t="shared" si="2"/>
        <v>2213.5</v>
      </c>
      <c r="E8" s="6">
        <f t="shared" si="2"/>
        <v>2170.5</v>
      </c>
      <c r="F8" s="6">
        <f t="shared" si="2"/>
        <v>4384</v>
      </c>
      <c r="G8" s="16">
        <v>2020</v>
      </c>
    </row>
    <row r="9" spans="1:7" ht="15" thickTop="1" x14ac:dyDescent="0.3">
      <c r="A9" s="8"/>
      <c r="B9" s="9"/>
      <c r="C9" s="17"/>
      <c r="D9" s="9"/>
      <c r="E9" s="9"/>
      <c r="F9" s="9"/>
      <c r="G9" s="18"/>
    </row>
    <row r="10" spans="1:7" x14ac:dyDescent="0.3">
      <c r="A10" s="8" t="s">
        <v>23</v>
      </c>
      <c r="B10" s="9"/>
      <c r="C10" s="17">
        <v>2020</v>
      </c>
      <c r="D10" s="9"/>
      <c r="E10" s="9"/>
      <c r="F10" s="9"/>
      <c r="G10" s="18"/>
    </row>
    <row r="11" spans="1:7" x14ac:dyDescent="0.3">
      <c r="A11" s="8"/>
      <c r="B11" s="9"/>
      <c r="C11" s="9"/>
      <c r="D11" s="9"/>
    </row>
    <row r="12" spans="1:7" x14ac:dyDescent="0.3">
      <c r="A12" s="3" t="s">
        <v>20</v>
      </c>
      <c r="B12" s="11">
        <v>43</v>
      </c>
    </row>
    <row r="13" spans="1:7" x14ac:dyDescent="0.3">
      <c r="B13" s="11"/>
    </row>
    <row r="14" spans="1:7" x14ac:dyDescent="0.3">
      <c r="A14" s="3" t="s">
        <v>13</v>
      </c>
      <c r="B14" s="11">
        <v>4384</v>
      </c>
      <c r="C14" t="s">
        <v>11</v>
      </c>
    </row>
    <row r="15" spans="1:7" x14ac:dyDescent="0.3">
      <c r="A15" s="3"/>
      <c r="B15" s="11"/>
    </row>
    <row r="16" spans="1:7" x14ac:dyDescent="0.3">
      <c r="A16" s="3" t="s">
        <v>6</v>
      </c>
      <c r="B16" s="11">
        <v>1507</v>
      </c>
      <c r="C16" s="3"/>
      <c r="D16" s="3"/>
    </row>
    <row r="17" spans="1:2" x14ac:dyDescent="0.3">
      <c r="A17" s="3" t="s">
        <v>7</v>
      </c>
      <c r="B17" s="11">
        <v>1400</v>
      </c>
    </row>
    <row r="18" spans="1:2" x14ac:dyDescent="0.3">
      <c r="A18" s="3" t="s">
        <v>8</v>
      </c>
      <c r="B18" s="11">
        <v>880</v>
      </c>
    </row>
    <row r="19" spans="1:2" x14ac:dyDescent="0.3">
      <c r="A19" s="3"/>
      <c r="B19" s="11"/>
    </row>
    <row r="20" spans="1:2" x14ac:dyDescent="0.3">
      <c r="A20" s="3" t="s">
        <v>9</v>
      </c>
      <c r="B20" s="12">
        <f>SUM(B16:B19)</f>
        <v>3787</v>
      </c>
    </row>
    <row r="21" spans="1:2" x14ac:dyDescent="0.3">
      <c r="A21" s="3"/>
      <c r="B21" s="11"/>
    </row>
    <row r="22" spans="1:2" x14ac:dyDescent="0.3">
      <c r="A22" s="3" t="s">
        <v>21</v>
      </c>
      <c r="B22" s="11">
        <v>597</v>
      </c>
    </row>
    <row r="23" spans="1:2" x14ac:dyDescent="0.3">
      <c r="B23" s="11"/>
    </row>
    <row r="24" spans="1:2" x14ac:dyDescent="0.3">
      <c r="A24" s="3" t="s">
        <v>22</v>
      </c>
      <c r="B24" s="10"/>
    </row>
    <row r="25" spans="1:2" x14ac:dyDescent="0.3">
      <c r="A25" s="3" t="s">
        <v>10</v>
      </c>
      <c r="B25" s="11">
        <v>400</v>
      </c>
    </row>
    <row r="26" spans="1:2" x14ac:dyDescent="0.3">
      <c r="A26" s="3" t="s">
        <v>1</v>
      </c>
      <c r="B26" s="11">
        <v>1500</v>
      </c>
    </row>
    <row r="27" spans="1:2" x14ac:dyDescent="0.3">
      <c r="A27" s="3" t="s">
        <v>2</v>
      </c>
      <c r="B27" s="11">
        <v>20</v>
      </c>
    </row>
    <row r="28" spans="1:2" x14ac:dyDescent="0.3">
      <c r="A28" s="3" t="s">
        <v>3</v>
      </c>
      <c r="B28" s="11">
        <v>50</v>
      </c>
    </row>
    <row r="29" spans="1:2" x14ac:dyDescent="0.3">
      <c r="A29" s="3" t="s">
        <v>4</v>
      </c>
      <c r="B29" s="11">
        <v>100</v>
      </c>
    </row>
    <row r="30" spans="1:2" x14ac:dyDescent="0.3">
      <c r="B30" s="12">
        <f>SUM(B25:B29)</f>
        <v>2070</v>
      </c>
    </row>
    <row r="31" spans="1:2" x14ac:dyDescent="0.3">
      <c r="A31" s="3" t="s">
        <v>24</v>
      </c>
      <c r="B31" s="13"/>
    </row>
    <row r="33" spans="1:2" x14ac:dyDescent="0.3">
      <c r="A33" s="3"/>
      <c r="B33" s="14"/>
    </row>
    <row r="35" spans="1:2" x14ac:dyDescent="0.3">
      <c r="A35" s="3"/>
      <c r="B35" s="11"/>
    </row>
    <row r="37" spans="1:2" x14ac:dyDescent="0.3">
      <c r="A37" s="3"/>
    </row>
  </sheetData>
  <conditionalFormatting sqref="E3:F10">
    <cfRule type="cellIs" dxfId="0" priority="1" operator="lessThan">
      <formula>0</formula>
    </cfRule>
  </conditionalFormatting>
  <dataValidations count="2">
    <dataValidation type="list" allowBlank="1" showInputMessage="1" promptTitle="Categories" prompt="Select a category from the drop-down list." sqref="A26:A29 A4:A11" xr:uid="{FB68FEA4-5207-481D-8D6F-E995C30757CE}">
      <formula1>INDIRECT("CategoryTable[Name]")</formula1>
    </dataValidation>
    <dataValidation type="list" allowBlank="1" showInputMessage="1" showErrorMessage="1" sqref="A3" xr:uid="{A99F586A-67BC-48C6-AAB4-881400779E63}">
      <formula1>INDIRECT("CategoryTable[Name]")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2024-10-09T11:49:12Z</cp:lastPrinted>
  <dcterms:created xsi:type="dcterms:W3CDTF">2022-09-21T09:55:51Z</dcterms:created>
  <dcterms:modified xsi:type="dcterms:W3CDTF">2024-10-09T11:50:22Z</dcterms:modified>
</cp:coreProperties>
</file>