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ours\Budgets\Budget 2023-2024\"/>
    </mc:Choice>
  </mc:AlternateContent>
  <xr:revisionPtr revIDLastSave="0" documentId="13_ncr:1_{F1F3D749-DD87-4311-A69C-EA33AA8A8CA5}" xr6:coauthVersionLast="47" xr6:coauthVersionMax="47" xr10:uidLastSave="{00000000-0000-0000-0000-000000000000}"/>
  <bookViews>
    <workbookView xWindow="-120" yWindow="-120" windowWidth="29040" windowHeight="15720" xr2:uid="{745A3D3E-4F3A-4127-9EC5-01FDD47CE244}"/>
  </bookViews>
  <sheets>
    <sheet name="Sheet1" sheetId="1" r:id="rId1"/>
  </sheets>
  <externalReferences>
    <externalReference r:id="rId2"/>
  </externalReferences>
  <definedNames>
    <definedName name="EndOfPeriod">[1]Parameters!$I$5</definedName>
    <definedName name="YearEnd">[1]Parameters!$F$2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46" i="1"/>
  <c r="D20" i="1"/>
  <c r="D24" i="1"/>
  <c r="B13" i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5" i="1"/>
  <c r="C4" i="1"/>
  <c r="C13" i="1" l="1"/>
  <c r="D6" i="1"/>
  <c r="D13" i="1" s="1"/>
</calcChain>
</file>

<file path=xl/sharedStrings.xml><?xml version="1.0" encoding="utf-8"?>
<sst xmlns="http://schemas.openxmlformats.org/spreadsheetml/2006/main" count="41" uniqueCount="33">
  <si>
    <t>Stour Provost/Stour Row Parish Budget/precept 2023-2024</t>
  </si>
  <si>
    <t>Listings</t>
  </si>
  <si>
    <t>Budget 2022-2023</t>
  </si>
  <si>
    <t>Grass Cutting/tree/footpath</t>
  </si>
  <si>
    <t>Subscriptions</t>
  </si>
  <si>
    <t>Play Area</t>
  </si>
  <si>
    <t>Projects/reserve</t>
  </si>
  <si>
    <t>Grants &amp; Donations</t>
  </si>
  <si>
    <t>Contingency</t>
  </si>
  <si>
    <t>Village Maintenance</t>
  </si>
  <si>
    <t>Expenditure</t>
  </si>
  <si>
    <t>Funds available as 29th September 2022 including second part of precept</t>
  </si>
  <si>
    <t>Spent to date</t>
  </si>
  <si>
    <t>Budget for 2022-2023</t>
  </si>
  <si>
    <t>Fencing &amp; gate recreation field</t>
  </si>
  <si>
    <t>Estimated costs EOY</t>
  </si>
  <si>
    <t xml:space="preserve">Income Cricket Club and Cemetery </t>
  </si>
  <si>
    <t>Pavilion Exp</t>
  </si>
  <si>
    <t>Remaining funds against budget</t>
  </si>
  <si>
    <t>Reserved - projects/contingency</t>
  </si>
  <si>
    <t xml:space="preserve">Total </t>
  </si>
  <si>
    <t xml:space="preserve">Estimated end of year against budget </t>
  </si>
  <si>
    <t>Estimated cost EOY</t>
  </si>
  <si>
    <t xml:space="preserve">Funds available for allocation to projects </t>
  </si>
  <si>
    <t>Proposed Budget 2023-2024</t>
  </si>
  <si>
    <t>Remaining Budget March 2023</t>
  </si>
  <si>
    <t xml:space="preserve">Precept for 2022-2023 was </t>
  </si>
  <si>
    <t xml:space="preserve">no subscriptions for the Parish </t>
  </si>
  <si>
    <t>contingency building up nicely</t>
  </si>
  <si>
    <t xml:space="preserve">New bench </t>
  </si>
  <si>
    <t>Not using the allocated reserved money, the Parish will have an estimated amount to carry over of £5161.73.</t>
  </si>
  <si>
    <t xml:space="preserve">As we still need to get up to the budget cost by using the precept and not using all of the reserved fund I would </t>
  </si>
  <si>
    <t>recommned increasing the precept another £500.00 to £5100.00 to start to work to the figure needed of £6550.00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</si>
</sst>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"/>
    <numFmt numFmtId="165" formatCode="&quot;£&quot;#,##0.00"/>
    <numFmt numFmtId="166" formatCode="&quot;£&quot;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</cellStyleXfs>
  <cellXfs count="26">
    <xf numFmtId="0" fontId="0" fillId="0" borderId="0" xfId="0"/>
    <xf numFmtId="0" fontId="4" fillId="0" borderId="0" xfId="0" applyFont="1"/>
    <xf numFmtId="0" fontId="2" fillId="2" borderId="3" xfId="2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4" xfId="3" applyBorder="1"/>
    <xf numFmtId="165" fontId="4" fillId="0" borderId="4" xfId="3" applyNumberFormat="1" applyBorder="1"/>
    <xf numFmtId="8" fontId="4" fillId="0" borderId="0" xfId="0" applyNumberFormat="1" applyFont="1"/>
    <xf numFmtId="8" fontId="4" fillId="0" borderId="5" xfId="0" applyNumberFormat="1" applyFont="1" applyBorder="1"/>
    <xf numFmtId="44" fontId="4" fillId="0" borderId="4" xfId="1" applyFont="1" applyBorder="1"/>
    <xf numFmtId="165" fontId="4" fillId="0" borderId="0" xfId="1" applyNumberFormat="1" applyFont="1"/>
    <xf numFmtId="44" fontId="4" fillId="0" borderId="5" xfId="1" applyFont="1" applyBorder="1"/>
    <xf numFmtId="165" fontId="4" fillId="0" borderId="5" xfId="1" applyNumberFormat="1" applyFont="1" applyBorder="1"/>
    <xf numFmtId="0" fontId="0" fillId="3" borderId="0" xfId="0" applyFill="1" applyBorder="1"/>
    <xf numFmtId="164" fontId="0" fillId="3" borderId="0" xfId="0" applyNumberFormat="1" applyFill="1" applyBorder="1"/>
    <xf numFmtId="164" fontId="0" fillId="0" borderId="0" xfId="0" applyNumberFormat="1" applyBorder="1"/>
    <xf numFmtId="166" fontId="0" fillId="3" borderId="0" xfId="0" applyNumberFormat="1" applyFill="1" applyBorder="1"/>
    <xf numFmtId="164" fontId="2" fillId="3" borderId="0" xfId="2" applyNumberFormat="1" applyFill="1" applyBorder="1" applyAlignment="1">
      <alignment horizontal="center" vertical="center" wrapText="1"/>
    </xf>
    <xf numFmtId="0" fontId="0" fillId="0" borderId="0" xfId="0" applyBorder="1"/>
    <xf numFmtId="165" fontId="4" fillId="0" borderId="0" xfId="1" applyNumberFormat="1" applyFont="1" applyBorder="1"/>
    <xf numFmtId="0" fontId="4" fillId="0" borderId="0" xfId="3" applyFill="1" applyBorder="1"/>
    <xf numFmtId="164" fontId="4" fillId="0" borderId="0" xfId="0" applyNumberFormat="1" applyFont="1"/>
    <xf numFmtId="6" fontId="4" fillId="0" borderId="0" xfId="0" applyNumberFormat="1" applyFont="1"/>
    <xf numFmtId="164" fontId="4" fillId="0" borderId="5" xfId="0" applyNumberFormat="1" applyFont="1" applyBorder="1"/>
    <xf numFmtId="165" fontId="5" fillId="0" borderId="0" xfId="1" applyNumberFormat="1" applyFont="1" applyBorder="1"/>
    <xf numFmtId="165" fontId="5" fillId="0" borderId="0" xfId="1" applyNumberFormat="1" applyFont="1"/>
  </cellXfs>
  <cellStyles count="4">
    <cellStyle name="Currency" xfId="1" builtinId="4"/>
    <cellStyle name="Heading 2" xfId="2" builtinId="17"/>
    <cellStyle name="Normal" xfId="0" builtinId="0"/>
    <cellStyle name="Total" xfId="3" builtin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ours/Accounts/Account%202022-2023/Stour%20Provost%20Cash%20book%20202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s"/>
      <sheetName val="Bank Reconciliation"/>
      <sheetName val="Management Account"/>
      <sheetName val="Sheet1"/>
      <sheetName val="Categories List"/>
      <sheetName val="Budget 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F2">
            <v>45016</v>
          </cell>
        </row>
        <row r="5">
          <cell r="I5">
            <v>44834</v>
          </cell>
          <cell r="J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1088-F701-4E8C-B379-5EE19AE226B5}">
  <dimension ref="A1:M51"/>
  <sheetViews>
    <sheetView tabSelected="1" topLeftCell="A36" workbookViewId="0">
      <selection activeCell="B56" sqref="B56"/>
    </sheetView>
  </sheetViews>
  <sheetFormatPr defaultRowHeight="15" x14ac:dyDescent="0.25"/>
  <cols>
    <col min="1" max="1" width="27.28515625" customWidth="1"/>
    <col min="2" max="2" width="19.28515625" customWidth="1"/>
    <col min="3" max="3" width="18.42578125" customWidth="1"/>
    <col min="4" max="4" width="17" customWidth="1"/>
  </cols>
  <sheetData>
    <row r="1" spans="1:13" x14ac:dyDescent="0.25">
      <c r="A1" s="1" t="s">
        <v>0</v>
      </c>
    </row>
    <row r="4" spans="1:13" ht="52.5" customHeight="1" x14ac:dyDescent="0.25">
      <c r="A4" s="2" t="s">
        <v>1</v>
      </c>
      <c r="B4" s="3" t="s">
        <v>2</v>
      </c>
      <c r="C4" s="3" t="str">
        <f>"Expenditure to " &amp; TEXT(EndOfPeriod,"dd mmm yyyy")</f>
        <v>Expenditure to 30 Sep 2022</v>
      </c>
      <c r="D4" s="3" t="s">
        <v>25</v>
      </c>
    </row>
    <row r="5" spans="1:13" x14ac:dyDescent="0.25">
      <c r="A5" s="1" t="s">
        <v>17</v>
      </c>
      <c r="B5" s="4">
        <v>2200</v>
      </c>
      <c r="C5" s="4">
        <v>271.39999999999998</v>
      </c>
      <c r="D5" s="4">
        <f>IFERROR(B5-C5,"")</f>
        <v>1928.6</v>
      </c>
    </row>
    <row r="6" spans="1:13" x14ac:dyDescent="0.25">
      <c r="A6" s="1" t="s">
        <v>3</v>
      </c>
      <c r="B6" s="4">
        <v>2500</v>
      </c>
      <c r="C6" s="4">
        <f>IFERROR(SUMIFS([1]!Table24[Expense Amount],[1]!Table24[PeriodNumber],"&lt;=" &amp; [1]Parameters!$J$5,[1]!Table24[Catogrie],$A6),"")</f>
        <v>2370</v>
      </c>
      <c r="D6" s="4">
        <f>B6-C6</f>
        <v>130</v>
      </c>
    </row>
    <row r="7" spans="1:13" x14ac:dyDescent="0.25">
      <c r="A7" s="1" t="s">
        <v>4</v>
      </c>
      <c r="B7" s="4">
        <v>90</v>
      </c>
      <c r="C7" s="4">
        <f>IFERROR(SUMIFS([1]!Table24[Expense Amount],[1]!Table24[PeriodNumber],"&lt;=" &amp; [1]Parameters!$J$5,[1]!Table24[Catogrie],$A7),"")</f>
        <v>0</v>
      </c>
      <c r="D7" s="4">
        <f>B7-C7</f>
        <v>90</v>
      </c>
    </row>
    <row r="8" spans="1:13" x14ac:dyDescent="0.25">
      <c r="A8" s="1" t="s">
        <v>5</v>
      </c>
      <c r="B8" s="4">
        <v>800</v>
      </c>
      <c r="C8" s="4">
        <f>IFERROR(SUMIFS([1]!Table24[Expense Amount],[1]!Table24[PeriodNumber],"&lt;=" &amp; [1]Parameters!$J$5,[1]!Table24[Catogrie],$A8),"")</f>
        <v>0</v>
      </c>
      <c r="D8" s="4">
        <f>B8-C8</f>
        <v>800</v>
      </c>
    </row>
    <row r="9" spans="1:13" x14ac:dyDescent="0.25">
      <c r="A9" s="1" t="s">
        <v>6</v>
      </c>
      <c r="B9" s="4">
        <v>800</v>
      </c>
      <c r="C9" s="4">
        <f>IFERROR(SUMIFS([1]!Table24[Expense Amount],[1]!Table24[PeriodNumber],"&lt;=" &amp; [1]Parameters!$J$5,[1]!Table24[Catogrie],$A9),"")</f>
        <v>0</v>
      </c>
      <c r="D9" s="4">
        <f>B9-C9</f>
        <v>800</v>
      </c>
    </row>
    <row r="10" spans="1:13" x14ac:dyDescent="0.25">
      <c r="A10" s="1" t="s">
        <v>7</v>
      </c>
      <c r="B10" s="4">
        <v>500</v>
      </c>
      <c r="C10" s="4">
        <f>IFERROR(SUMIFS([1]!Table24[Expense Amount],[1]!Table24[PeriodNumber],"&lt;=" &amp; [1]Parameters!$J$5,[1]!Table24[Catogrie],$A10),"")</f>
        <v>0</v>
      </c>
      <c r="D10" s="4">
        <f>B10-C10</f>
        <v>500</v>
      </c>
    </row>
    <row r="11" spans="1:13" x14ac:dyDescent="0.25">
      <c r="A11" s="1" t="s">
        <v>8</v>
      </c>
      <c r="B11" s="4">
        <v>500</v>
      </c>
      <c r="C11" s="4">
        <f>IFERROR(SUMIFS([1]!Table24[Expense Amount],[1]!Table24[PeriodNumber],"&lt;=" &amp; [1]Parameters!$J$5,[1]!Table24[Catogrie],$A11),"")</f>
        <v>0</v>
      </c>
      <c r="D11" s="4">
        <f>B11-C11</f>
        <v>500</v>
      </c>
    </row>
    <row r="12" spans="1:13" x14ac:dyDescent="0.25">
      <c r="A12" s="1" t="s">
        <v>9</v>
      </c>
      <c r="B12" s="4">
        <v>500</v>
      </c>
      <c r="C12" s="4">
        <f>IFERROR(SUMIFS([1]!Table24[Expense Amount],[1]!Table24[PeriodNumber],"&lt;=" &amp; [1]Parameters!$J$5,[1]!Table24[Catogrie],$A12),"")</f>
        <v>0</v>
      </c>
      <c r="D12" s="4">
        <f>B12-C12</f>
        <v>500</v>
      </c>
    </row>
    <row r="13" spans="1:13" ht="15.75" thickBot="1" x14ac:dyDescent="0.3">
      <c r="A13" s="5" t="s">
        <v>10</v>
      </c>
      <c r="B13" s="9">
        <f t="shared" ref="B13" si="0">SUM(B5:B12)</f>
        <v>7890</v>
      </c>
      <c r="C13" s="6">
        <f>SUM(C5:C12)</f>
        <v>2641.4</v>
      </c>
      <c r="D13" s="9">
        <f>SUM(D5:D12)</f>
        <v>5248.6</v>
      </c>
    </row>
    <row r="14" spans="1:13" ht="15.75" thickTop="1" x14ac:dyDescent="0.25"/>
    <row r="15" spans="1:13" ht="17.25" x14ac:dyDescent="0.25">
      <c r="I15" s="17"/>
      <c r="J15" s="17"/>
      <c r="K15" s="15"/>
      <c r="L15" s="15"/>
      <c r="M15" s="4"/>
    </row>
    <row r="16" spans="1:13" x14ac:dyDescent="0.25">
      <c r="A16" s="20" t="s">
        <v>26</v>
      </c>
      <c r="D16" s="22">
        <v>4600</v>
      </c>
      <c r="I16" s="13"/>
      <c r="J16" s="14"/>
      <c r="K16" s="15"/>
      <c r="L16" s="15"/>
      <c r="M16" s="4"/>
    </row>
    <row r="17" spans="1:13" x14ac:dyDescent="0.25">
      <c r="I17" s="13"/>
      <c r="J17" s="14"/>
      <c r="K17" s="15"/>
      <c r="L17" s="15"/>
      <c r="M17" s="4"/>
    </row>
    <row r="18" spans="1:13" x14ac:dyDescent="0.25">
      <c r="A18" s="1" t="s">
        <v>13</v>
      </c>
      <c r="D18" s="7">
        <v>7890</v>
      </c>
      <c r="I18" s="13"/>
      <c r="J18" s="16"/>
      <c r="K18" s="15"/>
      <c r="L18" s="15"/>
      <c r="M18" s="4"/>
    </row>
    <row r="19" spans="1:13" x14ac:dyDescent="0.25">
      <c r="A19" s="1" t="s">
        <v>12</v>
      </c>
      <c r="D19" s="7">
        <v>-2641.4</v>
      </c>
      <c r="I19" s="18"/>
      <c r="J19" s="18"/>
      <c r="K19" s="18"/>
      <c r="L19" s="18"/>
    </row>
    <row r="20" spans="1:13" ht="15.75" thickBot="1" x14ac:dyDescent="0.3">
      <c r="A20" s="1" t="s">
        <v>18</v>
      </c>
      <c r="D20" s="8">
        <f>SUM(D18:D19)</f>
        <v>5248.6</v>
      </c>
    </row>
    <row r="21" spans="1:13" x14ac:dyDescent="0.25">
      <c r="D21" s="7"/>
    </row>
    <row r="22" spans="1:13" x14ac:dyDescent="0.25">
      <c r="A22" s="1" t="s">
        <v>15</v>
      </c>
      <c r="D22" s="7">
        <v>3948.6</v>
      </c>
    </row>
    <row r="23" spans="1:13" x14ac:dyDescent="0.25">
      <c r="A23" s="1" t="s">
        <v>19</v>
      </c>
      <c r="D23" s="10">
        <v>1300</v>
      </c>
    </row>
    <row r="24" spans="1:13" ht="15.75" thickBot="1" x14ac:dyDescent="0.3">
      <c r="A24" s="1" t="s">
        <v>20</v>
      </c>
      <c r="D24" s="12">
        <f>SUM(D22:D23)</f>
        <v>5248.6</v>
      </c>
    </row>
    <row r="26" spans="1:13" ht="15.75" thickBot="1" x14ac:dyDescent="0.3">
      <c r="A26" s="1" t="s">
        <v>16</v>
      </c>
      <c r="D26" s="12">
        <v>312.41000000000003</v>
      </c>
    </row>
    <row r="27" spans="1:13" x14ac:dyDescent="0.25">
      <c r="A27" s="1"/>
      <c r="D27" s="19"/>
    </row>
    <row r="28" spans="1:13" ht="15.75" thickBot="1" x14ac:dyDescent="0.3">
      <c r="A28" s="1" t="s">
        <v>21</v>
      </c>
      <c r="D28" s="11">
        <v>312.41000000000003</v>
      </c>
    </row>
    <row r="30" spans="1:13" ht="15.75" thickBot="1" x14ac:dyDescent="0.3">
      <c r="A30" s="1" t="s">
        <v>11</v>
      </c>
      <c r="B30" s="1"/>
      <c r="C30" s="1"/>
      <c r="D30" s="8">
        <v>11856.33</v>
      </c>
    </row>
    <row r="32" spans="1:13" x14ac:dyDescent="0.25">
      <c r="A32" s="1" t="s">
        <v>14</v>
      </c>
      <c r="D32" s="24">
        <v>-1446</v>
      </c>
    </row>
    <row r="33" spans="1:5" x14ac:dyDescent="0.25">
      <c r="A33" s="1" t="s">
        <v>22</v>
      </c>
      <c r="D33" s="25">
        <v>-4648.6000000000004</v>
      </c>
    </row>
    <row r="34" spans="1:5" x14ac:dyDescent="0.25">
      <c r="A34" s="1" t="s">
        <v>29</v>
      </c>
      <c r="D34" s="25">
        <v>-600</v>
      </c>
    </row>
    <row r="35" spans="1:5" ht="15.75" thickBot="1" x14ac:dyDescent="0.3">
      <c r="A35" s="1" t="s">
        <v>23</v>
      </c>
      <c r="D35" s="8">
        <f>SUM(D30:D34)</f>
        <v>5161.7299999999996</v>
      </c>
    </row>
    <row r="37" spans="1:5" x14ac:dyDescent="0.25">
      <c r="A37" s="1" t="s">
        <v>24</v>
      </c>
    </row>
    <row r="38" spans="1:5" x14ac:dyDescent="0.25">
      <c r="A38" s="1" t="s">
        <v>17</v>
      </c>
      <c r="D38" s="21">
        <v>1200</v>
      </c>
    </row>
    <row r="39" spans="1:5" x14ac:dyDescent="0.25">
      <c r="A39" s="1" t="s">
        <v>3</v>
      </c>
      <c r="D39" s="21">
        <v>2500</v>
      </c>
    </row>
    <row r="40" spans="1:5" x14ac:dyDescent="0.25">
      <c r="A40" s="1" t="s">
        <v>4</v>
      </c>
      <c r="D40" s="21">
        <v>0</v>
      </c>
      <c r="E40" t="s">
        <v>27</v>
      </c>
    </row>
    <row r="41" spans="1:5" x14ac:dyDescent="0.25">
      <c r="A41" s="1" t="s">
        <v>5</v>
      </c>
      <c r="D41" s="21">
        <v>800</v>
      </c>
    </row>
    <row r="42" spans="1:5" x14ac:dyDescent="0.25">
      <c r="A42" s="1" t="s">
        <v>6</v>
      </c>
      <c r="D42" s="21">
        <v>800</v>
      </c>
    </row>
    <row r="43" spans="1:5" x14ac:dyDescent="0.25">
      <c r="A43" s="1" t="s">
        <v>7</v>
      </c>
      <c r="D43" s="21">
        <v>500</v>
      </c>
    </row>
    <row r="44" spans="1:5" x14ac:dyDescent="0.25">
      <c r="A44" s="1" t="s">
        <v>8</v>
      </c>
      <c r="D44" s="21">
        <v>250</v>
      </c>
      <c r="E44" t="s">
        <v>28</v>
      </c>
    </row>
    <row r="45" spans="1:5" x14ac:dyDescent="0.25">
      <c r="A45" s="1" t="s">
        <v>9</v>
      </c>
      <c r="D45" s="21">
        <v>500</v>
      </c>
    </row>
    <row r="46" spans="1:5" ht="15.75" thickBot="1" x14ac:dyDescent="0.3">
      <c r="D46" s="23">
        <f>SUM(D38:D45)</f>
        <v>6550</v>
      </c>
    </row>
    <row r="48" spans="1:5" x14ac:dyDescent="0.25">
      <c r="A48" s="1" t="s">
        <v>30</v>
      </c>
    </row>
    <row r="50" spans="1:1" x14ac:dyDescent="0.25">
      <c r="A50" t="s">
        <v>31</v>
      </c>
    </row>
    <row r="51" spans="1:1" x14ac:dyDescent="0.25">
      <c r="A51" t="s">
        <v>32</v>
      </c>
    </row>
  </sheetData>
  <conditionalFormatting sqref="D5:D12">
    <cfRule type="cellIs" dxfId="1" priority="2" operator="lessThan">
      <formula>0</formula>
    </cfRule>
  </conditionalFormatting>
  <conditionalFormatting sqref="L16:L18">
    <cfRule type="cellIs" dxfId="0" priority="1" operator="greaterThan">
      <formula>0</formula>
    </cfRule>
  </conditionalFormatting>
  <dataValidations count="2">
    <dataValidation type="list" allowBlank="1" showInputMessage="1" showErrorMessage="1" sqref="A5 A38" xr:uid="{E3AF8812-1653-4FE4-BF14-E37CB7734199}">
      <formula1>INDIRECT("CategoryTable[Name]")</formula1>
    </dataValidation>
    <dataValidation type="list" allowBlank="1" showInputMessage="1" promptTitle="Categories" prompt="Select a category from the drop-down list." sqref="A6:A13 A39:A45" xr:uid="{8C249250-13EC-4746-9EFC-349C8CD0B2B1}">
      <formula1>INDIRECT("CategoryTable[Name]")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dcterms:created xsi:type="dcterms:W3CDTF">2022-09-29T12:03:49Z</dcterms:created>
  <dcterms:modified xsi:type="dcterms:W3CDTF">2022-09-29T12:52:47Z</dcterms:modified>
</cp:coreProperties>
</file>